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OLETIN II TRIMESTRE 2025\"/>
    </mc:Choice>
  </mc:AlternateContent>
  <bookViews>
    <workbookView xWindow="0" yWindow="0" windowWidth="28800" windowHeight="11835"/>
  </bookViews>
  <sheets>
    <sheet name="Cuadro 1 " sheetId="6" r:id="rId1"/>
  </sheets>
  <definedNames>
    <definedName name="_xlnm.Print_Area" localSheetId="0">'Cuadro 1 '!$A$1:$J$81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6" l="1"/>
  <c r="G24" i="6"/>
  <c r="I38" i="6"/>
  <c r="H38" i="6"/>
  <c r="G38" i="6"/>
  <c r="I52" i="6"/>
  <c r="H52" i="6"/>
  <c r="G52" i="6"/>
  <c r="I62" i="6"/>
  <c r="H62" i="6"/>
  <c r="G62" i="6"/>
  <c r="F62" i="6"/>
  <c r="F52" i="6"/>
  <c r="F51" i="6"/>
  <c r="F39" i="6"/>
  <c r="F41" i="6"/>
  <c r="F53" i="6"/>
  <c r="F38" i="6"/>
  <c r="F24" i="6"/>
  <c r="F19" i="6"/>
  <c r="F17" i="6"/>
  <c r="F14" i="6"/>
  <c r="F13" i="6"/>
  <c r="F12" i="6"/>
  <c r="F23" i="6" l="1"/>
  <c r="E51" i="6"/>
  <c r="J59" i="6" l="1"/>
  <c r="J25" i="6"/>
  <c r="J23" i="6" l="1"/>
  <c r="H23" i="6" l="1"/>
  <c r="F28" i="6" l="1"/>
  <c r="J28" i="6" s="1"/>
  <c r="J29" i="6"/>
  <c r="B25" i="6" l="1"/>
  <c r="D24" i="6" l="1"/>
  <c r="B46" i="6" l="1"/>
  <c r="J46" i="6" s="1"/>
  <c r="F42" i="6" l="1"/>
  <c r="F48" i="6"/>
  <c r="F49" i="6"/>
  <c r="F55" i="6" l="1"/>
  <c r="F56" i="6"/>
  <c r="F57" i="6"/>
  <c r="F58" i="6"/>
  <c r="F59" i="6"/>
  <c r="F60" i="6"/>
  <c r="F61" i="6"/>
  <c r="F54" i="6"/>
  <c r="F72" i="6" l="1"/>
  <c r="B72" i="6"/>
  <c r="F71" i="6"/>
  <c r="B71" i="6"/>
  <c r="F70" i="6"/>
  <c r="B70" i="6"/>
  <c r="F69" i="6"/>
  <c r="B69" i="6"/>
  <c r="F68" i="6"/>
  <c r="B68" i="6"/>
  <c r="F67" i="6"/>
  <c r="B67" i="6"/>
  <c r="F66" i="6"/>
  <c r="B66" i="6"/>
  <c r="F65" i="6"/>
  <c r="B65" i="6"/>
  <c r="F64" i="6"/>
  <c r="B64" i="6"/>
  <c r="F63" i="6"/>
  <c r="B63" i="6"/>
  <c r="E62" i="6"/>
  <c r="D62" i="6"/>
  <c r="C62" i="6"/>
  <c r="B61" i="6"/>
  <c r="B60" i="6"/>
  <c r="B59" i="6"/>
  <c r="B58" i="6"/>
  <c r="B57" i="6"/>
  <c r="B56" i="6"/>
  <c r="B55" i="6"/>
  <c r="B54" i="6"/>
  <c r="B53" i="6"/>
  <c r="E52" i="6"/>
  <c r="D52" i="6"/>
  <c r="C52" i="6"/>
  <c r="F50" i="6"/>
  <c r="B50" i="6"/>
  <c r="B49" i="6"/>
  <c r="B48" i="6"/>
  <c r="J48" i="6" s="1"/>
  <c r="F47" i="6"/>
  <c r="B47" i="6"/>
  <c r="F45" i="6"/>
  <c r="B45" i="6"/>
  <c r="F44" i="6"/>
  <c r="B44" i="6"/>
  <c r="F43" i="6"/>
  <c r="B43" i="6"/>
  <c r="B42" i="6"/>
  <c r="B41" i="6"/>
  <c r="F40" i="6"/>
  <c r="B40" i="6"/>
  <c r="B39" i="6"/>
  <c r="E38" i="6"/>
  <c r="D38" i="6"/>
  <c r="C38" i="6"/>
  <c r="F37" i="6"/>
  <c r="B37" i="6"/>
  <c r="F36" i="6"/>
  <c r="B36" i="6"/>
  <c r="F35" i="6"/>
  <c r="B35" i="6"/>
  <c r="F34" i="6"/>
  <c r="B34" i="6"/>
  <c r="F33" i="6"/>
  <c r="B33" i="6"/>
  <c r="F32" i="6"/>
  <c r="B32" i="6"/>
  <c r="F31" i="6"/>
  <c r="B31" i="6"/>
  <c r="F30" i="6"/>
  <c r="B30" i="6"/>
  <c r="F29" i="6"/>
  <c r="B29" i="6"/>
  <c r="B28" i="6"/>
  <c r="F27" i="6"/>
  <c r="B27" i="6"/>
  <c r="F26" i="6"/>
  <c r="B26" i="6"/>
  <c r="F25" i="6"/>
  <c r="I24" i="6"/>
  <c r="E24" i="6"/>
  <c r="C24" i="6"/>
  <c r="F22" i="6"/>
  <c r="B22" i="6"/>
  <c r="F21" i="6"/>
  <c r="B21" i="6"/>
  <c r="F20" i="6"/>
  <c r="J20" i="6" s="1"/>
  <c r="B20" i="6"/>
  <c r="B19" i="6"/>
  <c r="F18" i="6"/>
  <c r="J18" i="6" s="1"/>
  <c r="B18" i="6"/>
  <c r="B17" i="6"/>
  <c r="F16" i="6"/>
  <c r="B16" i="6"/>
  <c r="F15" i="6"/>
  <c r="B15" i="6"/>
  <c r="B14" i="6"/>
  <c r="B13" i="6"/>
  <c r="B12" i="6"/>
  <c r="I11" i="6"/>
  <c r="I10" i="6" s="1"/>
  <c r="H11" i="6"/>
  <c r="H10" i="6" s="1"/>
  <c r="G11" i="6"/>
  <c r="G10" i="6" s="1"/>
  <c r="E11" i="6"/>
  <c r="E10" i="6" s="1"/>
  <c r="D11" i="6"/>
  <c r="D10" i="6" s="1"/>
  <c r="C11" i="6"/>
  <c r="C10" i="6" s="1"/>
  <c r="J33" i="6" l="1"/>
  <c r="J21" i="6"/>
  <c r="J43" i="6"/>
  <c r="J32" i="6"/>
  <c r="B52" i="6"/>
  <c r="I23" i="6"/>
  <c r="G23" i="6"/>
  <c r="E23" i="6"/>
  <c r="D23" i="6"/>
  <c r="J27" i="6"/>
  <c r="J31" i="6"/>
  <c r="J35" i="6"/>
  <c r="J37" i="6"/>
  <c r="J41" i="6"/>
  <c r="J67" i="6"/>
  <c r="J49" i="6"/>
  <c r="I51" i="6"/>
  <c r="I9" i="6" s="1"/>
  <c r="J58" i="6"/>
  <c r="J61" i="6"/>
  <c r="G51" i="6"/>
  <c r="J16" i="6"/>
  <c r="B11" i="6"/>
  <c r="B10" i="6" s="1"/>
  <c r="J30" i="6"/>
  <c r="J34" i="6"/>
  <c r="J40" i="6"/>
  <c r="J44" i="6"/>
  <c r="J53" i="6"/>
  <c r="J57" i="6"/>
  <c r="J65" i="6"/>
  <c r="J14" i="6"/>
  <c r="J17" i="6"/>
  <c r="C51" i="6"/>
  <c r="C9" i="6" s="1"/>
  <c r="B62" i="6"/>
  <c r="J69" i="6"/>
  <c r="J71" i="6"/>
  <c r="F11" i="6"/>
  <c r="F10" i="6" s="1"/>
  <c r="J15" i="6"/>
  <c r="H51" i="6"/>
  <c r="J12" i="6"/>
  <c r="J13" i="6"/>
  <c r="J19" i="6"/>
  <c r="J26" i="6"/>
  <c r="J42" i="6"/>
  <c r="J50" i="6"/>
  <c r="D51" i="6"/>
  <c r="J68" i="6"/>
  <c r="J70" i="6"/>
  <c r="C23" i="6"/>
  <c r="J36" i="6"/>
  <c r="J45" i="6"/>
  <c r="J55" i="6"/>
  <c r="J66" i="6"/>
  <c r="B24" i="6"/>
  <c r="B38" i="6"/>
  <c r="J47" i="6"/>
  <c r="J54" i="6"/>
  <c r="J56" i="6"/>
  <c r="J72" i="6"/>
  <c r="J39" i="6"/>
  <c r="J63" i="6"/>
  <c r="J24" i="6" l="1"/>
  <c r="B51" i="6"/>
  <c r="B23" i="6"/>
  <c r="H9" i="6"/>
  <c r="G9" i="6"/>
  <c r="E9" i="6"/>
  <c r="D9" i="6"/>
  <c r="J62" i="6"/>
  <c r="J10" i="6"/>
  <c r="J11" i="6"/>
  <c r="J38" i="6"/>
  <c r="J52" i="6"/>
  <c r="J51" i="6" l="1"/>
  <c r="F9" i="6"/>
  <c r="J9" i="6" s="1"/>
  <c r="B9" i="6"/>
</calcChain>
</file>

<file path=xl/sharedStrings.xml><?xml version="1.0" encoding="utf-8"?>
<sst xmlns="http://schemas.openxmlformats.org/spreadsheetml/2006/main" count="95" uniqueCount="44">
  <si>
    <t>República de Panamá</t>
  </si>
  <si>
    <t>CONTRALORÍA GENERAL DE LA REPÚBLICA</t>
  </si>
  <si>
    <t>Instituto Nacional de Estadística y Censo</t>
  </si>
  <si>
    <r>
      <t>Total de 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</si>
  <si>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rPr>
        <b/>
        <sz val="10"/>
        <color theme="0"/>
        <rFont val="Arial"/>
        <family val="2"/>
      </rPr>
      <t>Variación porcentual</t>
    </r>
    <r>
      <rPr>
        <b/>
        <sz val="10"/>
        <rFont val="Arial"/>
        <family val="2"/>
      </rPr>
      <t xml:space="preserve"> </t>
    </r>
  </si>
  <si>
    <t>Nuevas</t>
  </si>
  <si>
    <t>En seguimiento (1)</t>
  </si>
  <si>
    <t>Culminadas</t>
  </si>
  <si>
    <t>Colón</t>
  </si>
  <si>
    <t>Vivienda individual</t>
  </si>
  <si>
    <t>Dúplex</t>
  </si>
  <si>
    <t>Oficinas</t>
  </si>
  <si>
    <t>Depósitos</t>
  </si>
  <si>
    <t>Industrias</t>
  </si>
  <si>
    <t>Centros educativos</t>
  </si>
  <si>
    <t>Hoteles</t>
  </si>
  <si>
    <t>Hospitales y clínicas</t>
  </si>
  <si>
    <t>Centros religiosos</t>
  </si>
  <si>
    <t>Administración pública</t>
  </si>
  <si>
    <t>Panamá</t>
  </si>
  <si>
    <t>San Miguelito</t>
  </si>
  <si>
    <t>Panamá Oeste</t>
  </si>
  <si>
    <t>Arraiján</t>
  </si>
  <si>
    <t>La Chorrera</t>
  </si>
  <si>
    <t>..</t>
  </si>
  <si>
    <t>(1) Son obras que continúan el proceso constructivo.</t>
  </si>
  <si>
    <t>(2) Incluye cuartos de alquiler y viviendas adosadas.</t>
  </si>
  <si>
    <t>(P) Cifras preliminares.</t>
  </si>
  <si>
    <t>Fuente: Constructoras, inmobiliarias y personas particulares.</t>
  </si>
  <si>
    <t>Edificio de apartamento (2)</t>
  </si>
  <si>
    <t>Otros (3)</t>
  </si>
  <si>
    <t>NOTA: Los distritos de Panamá y San Miguelito se realizan por un barrido exhaustivo, mientras que los distritos de Colón, Arraiján y La Chorrera por costo de obra desde B/. 50,000.00.</t>
  </si>
  <si>
    <t xml:space="preserve">     para el esparcimiento. </t>
  </si>
  <si>
    <t xml:space="preserve"> ..  Dato no aplicable al grupo o categoría.</t>
  </si>
  <si>
    <t xml:space="preserve"> -   Cantidad nula o cero.</t>
  </si>
  <si>
    <t>(3) Incluye edificaciones destinadas a albergues, estacionamientos, galeras para criaderos y ceba de animales, clubes, salas de reuniones, cines, teatros, estadios deportivos  y  otros</t>
  </si>
  <si>
    <r>
      <t>Metros construidos 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</si>
  <si>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TOTAL</t>
  </si>
  <si>
    <t xml:space="preserve">Provincia, distrito y tipo 
de edificación </t>
  </si>
  <si>
    <t xml:space="preserve">Cuadro 1.  METROS CUADRADOS CONSTRUIDOS EN ALGUNOS DISTRITOS DE LAS PROVINCIAS DE COLÓN, PANAMÁ Y PANAMÁ OESTE, </t>
  </si>
  <si>
    <t xml:space="preserve">  POR ÁREA, SEGÚN TIPO DE EDIFICACIÓN: II TRIMESTRE 2024-25 </t>
  </si>
  <si>
    <t>Segundo trimestre 2024 (P)</t>
  </si>
  <si>
    <t>Segundo trimestre 2025 (P)</t>
  </si>
  <si>
    <t>Comercios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</si>
</sst>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(* #,##0_);_(* \(#,##0\);_(* &quot;-&quot;_);_(@_)"/>
    <numFmt numFmtId="166" formatCode="_ * #,##0.0_ ;_ * \-#,##0.0_ ;_ * &quot;-&quot;??_ ;_ @_ "/>
    <numFmt numFmtId="167" formatCode="#,##0.0_ ;\-#,##0.0\ 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0"/>
      <name val="Arial"/>
      <family val="2"/>
    </font>
    <font>
      <b/>
      <sz val="10"/>
      <color rgb="FF0F243E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3" fontId="5" fillId="3" borderId="2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left" indent="2"/>
    </xf>
    <xf numFmtId="164" fontId="2" fillId="2" borderId="0" xfId="0" applyNumberFormat="1" applyFont="1" applyFill="1" applyAlignment="1">
      <alignment horizontal="left" indent="4"/>
    </xf>
    <xf numFmtId="0" fontId="0" fillId="0" borderId="0" xfId="0" applyBorder="1"/>
    <xf numFmtId="165" fontId="7" fillId="0" borderId="8" xfId="1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left" indent="4"/>
    </xf>
    <xf numFmtId="165" fontId="0" fillId="0" borderId="0" xfId="0" applyNumberFormat="1" applyBorder="1"/>
    <xf numFmtId="165" fontId="4" fillId="2" borderId="8" xfId="1" applyNumberFormat="1" applyFont="1" applyFill="1" applyBorder="1"/>
    <xf numFmtId="165" fontId="3" fillId="0" borderId="8" xfId="0" applyNumberFormat="1" applyFont="1" applyBorder="1"/>
    <xf numFmtId="165" fontId="2" fillId="0" borderId="8" xfId="0" applyNumberFormat="1" applyFont="1" applyBorder="1"/>
    <xf numFmtId="165" fontId="2" fillId="0" borderId="9" xfId="0" applyNumberFormat="1" applyFont="1" applyBorder="1"/>
    <xf numFmtId="165" fontId="2" fillId="0" borderId="12" xfId="0" applyNumberFormat="1" applyFont="1" applyBorder="1"/>
    <xf numFmtId="166" fontId="0" fillId="0" borderId="0" xfId="0" applyNumberFormat="1"/>
    <xf numFmtId="165" fontId="7" fillId="0" borderId="7" xfId="1" applyNumberFormat="1" applyFont="1" applyFill="1" applyBorder="1" applyAlignment="1">
      <alignment horizontal="center" vertical="center" wrapText="1"/>
    </xf>
    <xf numFmtId="49" fontId="4" fillId="2" borderId="0" xfId="1" applyNumberFormat="1" applyFill="1"/>
    <xf numFmtId="164" fontId="4" fillId="2" borderId="0" xfId="0" applyNumberFormat="1" applyFont="1" applyFill="1" applyAlignment="1">
      <alignment horizontal="left" indent="4"/>
    </xf>
    <xf numFmtId="0" fontId="2" fillId="0" borderId="0" xfId="0" applyFont="1" applyFill="1"/>
    <xf numFmtId="0" fontId="4" fillId="2" borderId="0" xfId="1" applyFill="1" applyAlignment="1"/>
    <xf numFmtId="166" fontId="2" fillId="0" borderId="10" xfId="0" applyNumberFormat="1" applyFont="1" applyBorder="1" applyAlignment="1">
      <alignment horizontal="right" indent="1"/>
    </xf>
    <xf numFmtId="166" fontId="2" fillId="0" borderId="10" xfId="0" applyNumberFormat="1" applyFont="1" applyBorder="1" applyAlignment="1">
      <alignment horizontal="right"/>
    </xf>
    <xf numFmtId="166" fontId="2" fillId="0" borderId="10" xfId="0" applyNumberFormat="1" applyFont="1" applyBorder="1"/>
    <xf numFmtId="166" fontId="2" fillId="0" borderId="13" xfId="0" applyNumberFormat="1" applyFont="1" applyBorder="1"/>
    <xf numFmtId="0" fontId="7" fillId="0" borderId="0" xfId="0" applyFont="1" applyFill="1" applyBorder="1" applyAlignment="1">
      <alignment horizontal="center" vertical="center" wrapText="1"/>
    </xf>
    <xf numFmtId="167" fontId="0" fillId="0" borderId="0" xfId="0" applyNumberFormat="1" applyBorder="1"/>
    <xf numFmtId="166" fontId="4" fillId="0" borderId="10" xfId="0" applyNumberFormat="1" applyFont="1" applyFill="1" applyBorder="1" applyAlignment="1">
      <alignment horizontal="center" vertical="center" wrapText="1"/>
    </xf>
    <xf numFmtId="0" fontId="9" fillId="0" borderId="0" xfId="0" applyFont="1"/>
    <xf numFmtId="165" fontId="2" fillId="0" borderId="8" xfId="0" applyNumberFormat="1" applyFont="1" applyFill="1" applyBorder="1"/>
    <xf numFmtId="165" fontId="3" fillId="0" borderId="12" xfId="0" applyNumberFormat="1" applyFont="1" applyBorder="1"/>
    <xf numFmtId="0" fontId="0" fillId="0" borderId="0" xfId="0" applyFill="1" applyBorder="1"/>
    <xf numFmtId="0" fontId="0" fillId="0" borderId="0" xfId="0" applyFill="1"/>
    <xf numFmtId="165" fontId="4" fillId="0" borderId="8" xfId="0" applyNumberFormat="1" applyFont="1" applyBorder="1"/>
    <xf numFmtId="164" fontId="2" fillId="0" borderId="0" xfId="0" applyNumberFormat="1" applyFont="1" applyFill="1" applyAlignment="1">
      <alignment horizontal="left" indent="4"/>
    </xf>
    <xf numFmtId="165" fontId="3" fillId="0" borderId="8" xfId="0" applyNumberFormat="1" applyFont="1" applyFill="1" applyBorder="1"/>
    <xf numFmtId="165" fontId="4" fillId="2" borderId="10" xfId="1" applyNumberFormat="1" applyFill="1" applyBorder="1"/>
    <xf numFmtId="165" fontId="4" fillId="2" borderId="8" xfId="1" applyNumberFormat="1" applyFill="1" applyBorder="1"/>
    <xf numFmtId="165" fontId="4" fillId="0" borderId="8" xfId="0" applyNumberFormat="1" applyFont="1" applyFill="1" applyBorder="1"/>
    <xf numFmtId="166" fontId="2" fillId="0" borderId="10" xfId="0" applyNumberFormat="1" applyFont="1" applyFill="1" applyBorder="1" applyAlignment="1">
      <alignment horizontal="right"/>
    </xf>
    <xf numFmtId="167" fontId="10" fillId="0" borderId="0" xfId="0" applyNumberFormat="1" applyFont="1" applyBorder="1"/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1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tabSelected="1" zoomScale="86" zoomScaleNormal="86" workbookViewId="0">
      <selection activeCell="L53" sqref="L53"/>
    </sheetView>
  </sheetViews>
  <sheetFormatPr baseColWidth="10" defaultRowHeight="15" x14ac:dyDescent="0.25"/>
  <cols>
    <col min="1" max="1" width="32.5703125" customWidth="1"/>
    <col min="2" max="2" width="12.28515625" customWidth="1"/>
    <col min="3" max="3" width="11.7109375" customWidth="1"/>
    <col min="4" max="4" width="15.5703125" customWidth="1"/>
    <col min="5" max="5" width="13.28515625" customWidth="1"/>
    <col min="6" max="6" width="11.28515625" customWidth="1"/>
    <col min="7" max="7" width="12.140625" customWidth="1"/>
    <col min="8" max="8" width="15.28515625" customWidth="1"/>
    <col min="9" max="9" width="13.85546875" customWidth="1"/>
    <col min="10" max="10" width="12.42578125" customWidth="1"/>
    <col min="11" max="11" width="11.85546875" customWidth="1"/>
  </cols>
  <sheetData>
    <row r="1" spans="1:12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7"/>
      <c r="L1" s="7"/>
    </row>
    <row r="2" spans="1:12" x14ac:dyDescent="0.2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7"/>
      <c r="L2" s="7"/>
    </row>
    <row r="3" spans="1:12" ht="15" customHeight="1" x14ac:dyDescent="0.25">
      <c r="A3" s="50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7"/>
    </row>
    <row r="4" spans="1:12" x14ac:dyDescent="0.25">
      <c r="A4" s="51" t="s">
        <v>39</v>
      </c>
      <c r="B4" s="51"/>
      <c r="C4" s="51"/>
      <c r="D4" s="51"/>
      <c r="E4" s="51"/>
      <c r="F4" s="51"/>
      <c r="G4" s="51"/>
      <c r="H4" s="51"/>
      <c r="I4" s="51"/>
      <c r="J4" s="51"/>
      <c r="K4" s="7"/>
    </row>
    <row r="5" spans="1:12" ht="18.75" customHeight="1" x14ac:dyDescent="0.25">
      <c r="A5" s="52" t="s">
        <v>40</v>
      </c>
      <c r="B5" s="52"/>
      <c r="C5" s="52"/>
      <c r="D5" s="52"/>
      <c r="E5" s="52"/>
      <c r="F5" s="52"/>
      <c r="G5" s="52"/>
      <c r="H5" s="52"/>
      <c r="I5" s="52"/>
      <c r="J5" s="52"/>
      <c r="K5" s="7"/>
    </row>
    <row r="6" spans="1:12" ht="24.95" customHeight="1" x14ac:dyDescent="0.25">
      <c r="A6" s="46" t="s">
        <v>38</v>
      </c>
      <c r="B6" s="47" t="s">
        <v>3</v>
      </c>
      <c r="C6" s="48" t="s">
        <v>36</v>
      </c>
      <c r="D6" s="48"/>
      <c r="E6" s="49"/>
      <c r="F6" s="47" t="s">
        <v>3</v>
      </c>
      <c r="G6" s="48" t="s">
        <v>36</v>
      </c>
      <c r="H6" s="48"/>
      <c r="I6" s="48"/>
      <c r="J6" s="42" t="s">
        <v>4</v>
      </c>
      <c r="K6" s="7"/>
    </row>
    <row r="7" spans="1:12" ht="30" customHeight="1" x14ac:dyDescent="0.25">
      <c r="A7" s="46"/>
      <c r="B7" s="47"/>
      <c r="C7" s="1" t="s">
        <v>5</v>
      </c>
      <c r="D7" s="2" t="s">
        <v>6</v>
      </c>
      <c r="E7" s="3" t="s">
        <v>7</v>
      </c>
      <c r="F7" s="47"/>
      <c r="G7" s="1" t="s">
        <v>5</v>
      </c>
      <c r="H7" s="2" t="s">
        <v>6</v>
      </c>
      <c r="I7" s="3" t="s">
        <v>7</v>
      </c>
      <c r="J7" s="42"/>
      <c r="K7" s="7"/>
    </row>
    <row r="8" spans="1:12" ht="19.5" customHeight="1" x14ac:dyDescent="0.25">
      <c r="A8" s="46"/>
      <c r="B8" s="47"/>
      <c r="C8" s="44" t="s">
        <v>41</v>
      </c>
      <c r="D8" s="45"/>
      <c r="E8" s="45"/>
      <c r="F8" s="47"/>
      <c r="G8" s="44" t="s">
        <v>42</v>
      </c>
      <c r="H8" s="44"/>
      <c r="I8" s="44"/>
      <c r="J8" s="43"/>
      <c r="K8" s="7"/>
    </row>
    <row r="9" spans="1:12" ht="20.100000000000001" customHeight="1" x14ac:dyDescent="0.25">
      <c r="A9" s="26" t="s">
        <v>37</v>
      </c>
      <c r="B9" s="17">
        <f t="shared" ref="B9:I9" si="0">B10+B23+B51</f>
        <v>498347</v>
      </c>
      <c r="C9" s="17">
        <f t="shared" si="0"/>
        <v>151228</v>
      </c>
      <c r="D9" s="17">
        <f t="shared" si="0"/>
        <v>287314</v>
      </c>
      <c r="E9" s="17">
        <f t="shared" si="0"/>
        <v>59805</v>
      </c>
      <c r="F9" s="17">
        <f t="shared" si="0"/>
        <v>411119</v>
      </c>
      <c r="G9" s="17">
        <f t="shared" si="0"/>
        <v>102013</v>
      </c>
      <c r="H9" s="17">
        <f t="shared" si="0"/>
        <v>267938</v>
      </c>
      <c r="I9" s="17">
        <f t="shared" si="0"/>
        <v>41168</v>
      </c>
      <c r="J9" s="28">
        <f>((F9/B9)-1)*100</f>
        <v>-17.503466460117146</v>
      </c>
      <c r="K9" s="27"/>
    </row>
    <row r="10" spans="1:12" ht="15" customHeight="1" x14ac:dyDescent="0.25">
      <c r="A10" s="4" t="s">
        <v>8</v>
      </c>
      <c r="B10" s="8">
        <f>B11</f>
        <v>45156</v>
      </c>
      <c r="C10" s="8">
        <f t="shared" ref="C10:I10" si="1">C11</f>
        <v>6448</v>
      </c>
      <c r="D10" s="8">
        <f t="shared" si="1"/>
        <v>37036</v>
      </c>
      <c r="E10" s="8">
        <f t="shared" si="1"/>
        <v>1672</v>
      </c>
      <c r="F10" s="12">
        <f t="shared" si="1"/>
        <v>18039</v>
      </c>
      <c r="G10" s="12">
        <f t="shared" si="1"/>
        <v>2311</v>
      </c>
      <c r="H10" s="12">
        <f t="shared" si="1"/>
        <v>13574</v>
      </c>
      <c r="I10" s="12">
        <f t="shared" si="1"/>
        <v>2154</v>
      </c>
      <c r="J10" s="28">
        <f>((F10/B10)-1)*100</f>
        <v>-60.051820356098858</v>
      </c>
      <c r="K10" s="27"/>
    </row>
    <row r="11" spans="1:12" ht="15" customHeight="1" x14ac:dyDescent="0.25">
      <c r="A11" s="5" t="s">
        <v>8</v>
      </c>
      <c r="B11" s="12">
        <f t="shared" ref="B11:I11" si="2">SUM(B12:B22)</f>
        <v>45156</v>
      </c>
      <c r="C11" s="12">
        <f t="shared" si="2"/>
        <v>6448</v>
      </c>
      <c r="D11" s="12">
        <f t="shared" si="2"/>
        <v>37036</v>
      </c>
      <c r="E11" s="12">
        <f t="shared" si="2"/>
        <v>1672</v>
      </c>
      <c r="F11" s="12">
        <f t="shared" si="2"/>
        <v>18039</v>
      </c>
      <c r="G11" s="12">
        <f t="shared" si="2"/>
        <v>2311</v>
      </c>
      <c r="H11" s="12">
        <f t="shared" si="2"/>
        <v>13574</v>
      </c>
      <c r="I11" s="12">
        <f t="shared" si="2"/>
        <v>2154</v>
      </c>
      <c r="J11" s="24">
        <f>((F11/B11)-1)*100</f>
        <v>-60.051820356098858</v>
      </c>
      <c r="K11" s="27"/>
    </row>
    <row r="12" spans="1:12" ht="14.1" customHeight="1" x14ac:dyDescent="0.25">
      <c r="A12" s="6" t="s">
        <v>9</v>
      </c>
      <c r="B12" s="12">
        <f>+C12+D12+E12</f>
        <v>2837</v>
      </c>
      <c r="C12" s="13">
        <v>998</v>
      </c>
      <c r="D12" s="14">
        <v>1781</v>
      </c>
      <c r="E12" s="13">
        <v>58</v>
      </c>
      <c r="F12" s="12">
        <f>+G12+H12+I12</f>
        <v>2318</v>
      </c>
      <c r="G12" s="13">
        <v>1150</v>
      </c>
      <c r="H12" s="11">
        <v>680</v>
      </c>
      <c r="I12" s="11">
        <v>488</v>
      </c>
      <c r="J12" s="22">
        <f>((F12/B12)-1)*100</f>
        <v>-18.293972506168487</v>
      </c>
      <c r="K12" s="27"/>
    </row>
    <row r="13" spans="1:12" ht="14.1" customHeight="1" x14ac:dyDescent="0.25">
      <c r="A13" s="6" t="s">
        <v>29</v>
      </c>
      <c r="B13" s="12">
        <f>+C13+D13+E13</f>
        <v>1851</v>
      </c>
      <c r="C13" s="13">
        <v>1013</v>
      </c>
      <c r="D13" s="13">
        <v>565</v>
      </c>
      <c r="E13" s="13">
        <v>273</v>
      </c>
      <c r="F13" s="12">
        <f>+G13+H13+I13</f>
        <v>10935</v>
      </c>
      <c r="G13" s="13">
        <v>0</v>
      </c>
      <c r="H13" s="11">
        <v>10495</v>
      </c>
      <c r="I13" s="11">
        <v>440</v>
      </c>
      <c r="J13" s="22">
        <f t="shared" ref="J13:J19" si="3">((F13/B13)-1)*100</f>
        <v>490.76175040518638</v>
      </c>
      <c r="K13" s="41"/>
    </row>
    <row r="14" spans="1:12" ht="14.1" customHeight="1" x14ac:dyDescent="0.25">
      <c r="A14" s="6" t="s">
        <v>43</v>
      </c>
      <c r="B14" s="12">
        <f t="shared" ref="B14:B22" si="4">+C14+D14+E14</f>
        <v>5374</v>
      </c>
      <c r="C14" s="13">
        <v>1395</v>
      </c>
      <c r="D14" s="13">
        <v>2638</v>
      </c>
      <c r="E14" s="13">
        <v>1341</v>
      </c>
      <c r="F14" s="12">
        <f>+G14+H14+I14</f>
        <v>2458</v>
      </c>
      <c r="G14" s="13">
        <v>1161</v>
      </c>
      <c r="H14" s="11">
        <v>1297</v>
      </c>
      <c r="I14" s="11">
        <v>0</v>
      </c>
      <c r="J14" s="22">
        <f t="shared" si="3"/>
        <v>-54.261257908448087</v>
      </c>
      <c r="K14" s="27"/>
    </row>
    <row r="15" spans="1:12" ht="14.1" customHeight="1" x14ac:dyDescent="0.25">
      <c r="A15" s="6" t="s">
        <v>12</v>
      </c>
      <c r="B15" s="12">
        <f t="shared" si="4"/>
        <v>12190</v>
      </c>
      <c r="C15" s="13">
        <v>1101</v>
      </c>
      <c r="D15" s="13">
        <v>11089</v>
      </c>
      <c r="E15" s="13">
        <v>0</v>
      </c>
      <c r="F15" s="12">
        <f t="shared" ref="F15:F22" si="5">+G15+H15+I15</f>
        <v>0</v>
      </c>
      <c r="G15" s="13">
        <v>0</v>
      </c>
      <c r="H15" s="11">
        <v>0</v>
      </c>
      <c r="I15" s="11">
        <v>0</v>
      </c>
      <c r="J15" s="22">
        <f t="shared" si="3"/>
        <v>-100</v>
      </c>
      <c r="K15" s="27"/>
    </row>
    <row r="16" spans="1:12" ht="14.1" customHeight="1" x14ac:dyDescent="0.25">
      <c r="A16" s="6" t="s">
        <v>13</v>
      </c>
      <c r="B16" s="12">
        <f t="shared" si="4"/>
        <v>17835</v>
      </c>
      <c r="C16" s="13">
        <v>0</v>
      </c>
      <c r="D16" s="13">
        <v>17835</v>
      </c>
      <c r="E16" s="13">
        <v>0</v>
      </c>
      <c r="F16" s="12">
        <f t="shared" si="5"/>
        <v>0</v>
      </c>
      <c r="G16" s="13">
        <v>0</v>
      </c>
      <c r="H16" s="11">
        <v>0</v>
      </c>
      <c r="I16" s="11">
        <v>0</v>
      </c>
      <c r="J16" s="22">
        <f t="shared" si="3"/>
        <v>-100</v>
      </c>
      <c r="K16" s="27"/>
    </row>
    <row r="17" spans="1:16" ht="14.1" customHeight="1" x14ac:dyDescent="0.25">
      <c r="A17" s="6" t="s">
        <v>14</v>
      </c>
      <c r="B17" s="12">
        <f t="shared" si="4"/>
        <v>1138</v>
      </c>
      <c r="C17" s="13">
        <v>794</v>
      </c>
      <c r="D17" s="13">
        <v>344</v>
      </c>
      <c r="E17" s="13">
        <v>0</v>
      </c>
      <c r="F17" s="12">
        <f>+G17+H17+I17</f>
        <v>962</v>
      </c>
      <c r="G17" s="13">
        <v>0</v>
      </c>
      <c r="H17" s="11">
        <v>887</v>
      </c>
      <c r="I17" s="11">
        <v>75</v>
      </c>
      <c r="J17" s="22">
        <f>((F17/B17)-1)*100</f>
        <v>-15.465729349736378</v>
      </c>
      <c r="K17" s="27"/>
    </row>
    <row r="18" spans="1:16" ht="14.1" customHeight="1" x14ac:dyDescent="0.25">
      <c r="A18" s="6" t="s">
        <v>15</v>
      </c>
      <c r="B18" s="12">
        <f t="shared" si="4"/>
        <v>182</v>
      </c>
      <c r="C18" s="13">
        <v>182</v>
      </c>
      <c r="D18" s="13">
        <v>0</v>
      </c>
      <c r="E18" s="13">
        <v>0</v>
      </c>
      <c r="F18" s="12">
        <f t="shared" si="5"/>
        <v>0</v>
      </c>
      <c r="G18" s="13">
        <v>0</v>
      </c>
      <c r="H18" s="13">
        <v>0</v>
      </c>
      <c r="I18" s="11">
        <v>0</v>
      </c>
      <c r="J18" s="23">
        <f>((F18/B18)-1)*100</f>
        <v>-100</v>
      </c>
      <c r="K18" s="41"/>
    </row>
    <row r="19" spans="1:16" ht="14.1" customHeight="1" x14ac:dyDescent="0.25">
      <c r="A19" s="35" t="s">
        <v>16</v>
      </c>
      <c r="B19" s="12">
        <f t="shared" si="4"/>
        <v>2302</v>
      </c>
      <c r="C19" s="13">
        <v>0</v>
      </c>
      <c r="D19" s="13">
        <v>2302</v>
      </c>
      <c r="E19" s="13">
        <v>0</v>
      </c>
      <c r="F19" s="36">
        <f>+G19+H19+I19</f>
        <v>1151</v>
      </c>
      <c r="G19" s="13">
        <v>0</v>
      </c>
      <c r="H19" s="30">
        <v>0</v>
      </c>
      <c r="I19" s="30">
        <v>1151</v>
      </c>
      <c r="J19" s="22">
        <f t="shared" si="3"/>
        <v>-50</v>
      </c>
      <c r="K19" s="27"/>
    </row>
    <row r="20" spans="1:16" ht="14.1" customHeight="1" x14ac:dyDescent="0.25">
      <c r="A20" s="19" t="s">
        <v>17</v>
      </c>
      <c r="B20" s="12">
        <f>+C20+D20+E20</f>
        <v>965</v>
      </c>
      <c r="C20" s="13">
        <v>965</v>
      </c>
      <c r="D20" s="13">
        <v>0</v>
      </c>
      <c r="E20" s="13">
        <v>0</v>
      </c>
      <c r="F20" s="12">
        <f t="shared" si="5"/>
        <v>0</v>
      </c>
      <c r="G20" s="13">
        <v>0</v>
      </c>
      <c r="H20" s="11">
        <v>0</v>
      </c>
      <c r="I20" s="11">
        <v>0</v>
      </c>
      <c r="J20" s="23">
        <f>((F20/B20)-1)*100</f>
        <v>-100</v>
      </c>
      <c r="K20" s="27"/>
    </row>
    <row r="21" spans="1:16" ht="14.1" customHeight="1" x14ac:dyDescent="0.25">
      <c r="A21" s="6" t="s">
        <v>18</v>
      </c>
      <c r="B21" s="12">
        <f t="shared" si="4"/>
        <v>482</v>
      </c>
      <c r="C21" s="13">
        <v>0</v>
      </c>
      <c r="D21" s="13">
        <v>482</v>
      </c>
      <c r="E21" s="13">
        <v>0</v>
      </c>
      <c r="F21" s="12">
        <f t="shared" si="5"/>
        <v>0</v>
      </c>
      <c r="G21" s="13">
        <v>0</v>
      </c>
      <c r="H21" s="13">
        <v>0</v>
      </c>
      <c r="I21" s="13">
        <v>0</v>
      </c>
      <c r="J21" s="22">
        <f>((F21/B21)-1)*100</f>
        <v>-100</v>
      </c>
      <c r="K21" s="27"/>
    </row>
    <row r="22" spans="1:16" ht="14.1" customHeight="1" x14ac:dyDescent="0.25">
      <c r="A22" s="6" t="s">
        <v>30</v>
      </c>
      <c r="B22" s="12">
        <f t="shared" si="4"/>
        <v>0</v>
      </c>
      <c r="C22" s="13">
        <v>0</v>
      </c>
      <c r="D22" s="13">
        <v>0</v>
      </c>
      <c r="E22" s="13">
        <v>0</v>
      </c>
      <c r="F22" s="12">
        <f t="shared" si="5"/>
        <v>215</v>
      </c>
      <c r="G22" s="13">
        <v>0</v>
      </c>
      <c r="H22" s="11">
        <v>215</v>
      </c>
      <c r="I22" s="11">
        <v>0</v>
      </c>
      <c r="J22" s="23" t="s">
        <v>24</v>
      </c>
      <c r="K22" s="41"/>
    </row>
    <row r="23" spans="1:16" ht="15" customHeight="1" x14ac:dyDescent="0.25">
      <c r="A23" s="4" t="s">
        <v>19</v>
      </c>
      <c r="B23" s="12">
        <f>B24+B38</f>
        <v>334964</v>
      </c>
      <c r="C23" s="12">
        <f t="shared" ref="C23:I23" si="6">C24+C38</f>
        <v>90405</v>
      </c>
      <c r="D23" s="12">
        <f t="shared" si="6"/>
        <v>192432</v>
      </c>
      <c r="E23" s="12">
        <f t="shared" si="6"/>
        <v>52127</v>
      </c>
      <c r="F23" s="12">
        <f>F24+F38</f>
        <v>314663</v>
      </c>
      <c r="G23" s="12">
        <f t="shared" si="6"/>
        <v>67938</v>
      </c>
      <c r="H23" s="12">
        <f>H24+H38</f>
        <v>213351</v>
      </c>
      <c r="I23" s="12">
        <f t="shared" si="6"/>
        <v>33374</v>
      </c>
      <c r="J23" s="23">
        <f>((F23/B23)-1)*100</f>
        <v>-6.0606512938703894</v>
      </c>
      <c r="K23" s="27"/>
    </row>
    <row r="24" spans="1:16" ht="15" customHeight="1" x14ac:dyDescent="0.25">
      <c r="A24" s="5" t="s">
        <v>19</v>
      </c>
      <c r="B24" s="12">
        <f>SUM(B25:B37)</f>
        <v>302784</v>
      </c>
      <c r="C24" s="12">
        <f>SUM(C25:C37)</f>
        <v>77694</v>
      </c>
      <c r="D24" s="12">
        <f>SUM(D25:D37)</f>
        <v>175664</v>
      </c>
      <c r="E24" s="12">
        <f t="shared" ref="E24:I24" si="7">SUM(E25:E37)</f>
        <v>49426</v>
      </c>
      <c r="F24" s="12">
        <f>SUM(F25:F37)</f>
        <v>299141</v>
      </c>
      <c r="G24" s="12">
        <f>SUM(G25:G37)</f>
        <v>66789</v>
      </c>
      <c r="H24" s="12">
        <f>SUM(H25:H37)</f>
        <v>202279</v>
      </c>
      <c r="I24" s="12">
        <f t="shared" si="7"/>
        <v>30073</v>
      </c>
      <c r="J24" s="23">
        <f>((F24/B24)-1)*100</f>
        <v>-1.2031679348974866</v>
      </c>
      <c r="K24" s="27"/>
    </row>
    <row r="25" spans="1:16" ht="13.5" customHeight="1" x14ac:dyDescent="0.25">
      <c r="A25" s="6" t="s">
        <v>9</v>
      </c>
      <c r="B25" s="36">
        <f>+C25+D25+E25</f>
        <v>73286</v>
      </c>
      <c r="C25" s="30">
        <v>27249</v>
      </c>
      <c r="D25" s="34">
        <v>26379</v>
      </c>
      <c r="E25" s="34">
        <v>19658</v>
      </c>
      <c r="F25" s="12">
        <f>+G25+H25+I25</f>
        <v>58589</v>
      </c>
      <c r="G25" s="34">
        <v>28134</v>
      </c>
      <c r="H25" s="34">
        <v>22266</v>
      </c>
      <c r="I25" s="30">
        <v>8189</v>
      </c>
      <c r="J25" s="23">
        <f>((F25/B25)-1)*100</f>
        <v>-20.054307780476488</v>
      </c>
      <c r="K25" s="27"/>
    </row>
    <row r="26" spans="1:16" ht="13.5" customHeight="1" x14ac:dyDescent="0.25">
      <c r="A26" s="6" t="s">
        <v>10</v>
      </c>
      <c r="B26" s="36">
        <f t="shared" ref="B26:B37" si="8">+C26+D26+E26</f>
        <v>9007</v>
      </c>
      <c r="C26" s="30">
        <v>3007</v>
      </c>
      <c r="D26" s="34">
        <v>4763</v>
      </c>
      <c r="E26" s="39">
        <v>1237</v>
      </c>
      <c r="F26" s="12">
        <f t="shared" ref="F26:F37" si="9">+G26+H26+I26</f>
        <v>7782</v>
      </c>
      <c r="G26" s="13">
        <v>1616</v>
      </c>
      <c r="H26" s="34">
        <v>5428</v>
      </c>
      <c r="I26" s="30">
        <v>738</v>
      </c>
      <c r="J26" s="23">
        <f t="shared" ref="J26:J72" si="10">((F26/B26)-1)*100</f>
        <v>-13.600532918840901</v>
      </c>
      <c r="K26" s="27"/>
    </row>
    <row r="27" spans="1:16" ht="13.5" customHeight="1" x14ac:dyDescent="0.25">
      <c r="A27" s="6" t="s">
        <v>29</v>
      </c>
      <c r="B27" s="12">
        <f t="shared" si="8"/>
        <v>103686</v>
      </c>
      <c r="C27" s="30">
        <v>19935</v>
      </c>
      <c r="D27" s="34">
        <v>75207</v>
      </c>
      <c r="E27" s="34">
        <v>8544</v>
      </c>
      <c r="F27" s="12">
        <f t="shared" si="9"/>
        <v>119493</v>
      </c>
      <c r="G27" s="13">
        <v>17399</v>
      </c>
      <c r="H27" s="39">
        <v>95596</v>
      </c>
      <c r="I27" s="13">
        <v>6498</v>
      </c>
      <c r="J27" s="40">
        <f t="shared" si="10"/>
        <v>15.245066836409936</v>
      </c>
      <c r="K27" s="41"/>
    </row>
    <row r="28" spans="1:16" ht="13.5" customHeight="1" x14ac:dyDescent="0.25">
      <c r="A28" s="6" t="s">
        <v>43</v>
      </c>
      <c r="B28" s="12">
        <f t="shared" si="8"/>
        <v>20190</v>
      </c>
      <c r="C28" s="13">
        <v>6982</v>
      </c>
      <c r="D28" s="34">
        <v>10427</v>
      </c>
      <c r="E28" s="37">
        <v>2781</v>
      </c>
      <c r="F28" s="12">
        <f>+G28+H28+I28</f>
        <v>39555</v>
      </c>
      <c r="G28" s="30">
        <v>8834</v>
      </c>
      <c r="H28" s="39">
        <v>27486</v>
      </c>
      <c r="I28" s="13">
        <v>3235</v>
      </c>
      <c r="J28" s="23">
        <f>((F28/B28)-1)*100</f>
        <v>95.913818722139666</v>
      </c>
      <c r="K28" s="41"/>
    </row>
    <row r="29" spans="1:16" ht="13.5" customHeight="1" x14ac:dyDescent="0.25">
      <c r="A29" s="6" t="s">
        <v>11</v>
      </c>
      <c r="B29" s="12">
        <f t="shared" si="8"/>
        <v>1886</v>
      </c>
      <c r="C29" s="13">
        <v>650</v>
      </c>
      <c r="D29" s="34">
        <v>1228</v>
      </c>
      <c r="E29" s="13">
        <v>8</v>
      </c>
      <c r="F29" s="12">
        <f t="shared" si="9"/>
        <v>5150</v>
      </c>
      <c r="G29" s="13">
        <v>2792</v>
      </c>
      <c r="H29" s="34">
        <v>192</v>
      </c>
      <c r="I29" s="13">
        <v>2166</v>
      </c>
      <c r="J29" s="23">
        <f>((F29/B29)-1)*100</f>
        <v>173.06468716861082</v>
      </c>
      <c r="K29" s="41"/>
    </row>
    <row r="30" spans="1:16" ht="13.5" customHeight="1" x14ac:dyDescent="0.25">
      <c r="A30" s="6" t="s">
        <v>12</v>
      </c>
      <c r="B30" s="12">
        <f t="shared" si="8"/>
        <v>43032</v>
      </c>
      <c r="C30" s="13">
        <v>9013</v>
      </c>
      <c r="D30" s="34">
        <v>22933</v>
      </c>
      <c r="E30" s="13">
        <v>11086</v>
      </c>
      <c r="F30" s="12">
        <f t="shared" si="9"/>
        <v>34481</v>
      </c>
      <c r="G30" s="13">
        <v>2148</v>
      </c>
      <c r="H30" s="39">
        <v>30418</v>
      </c>
      <c r="I30" s="13">
        <v>1915</v>
      </c>
      <c r="J30" s="23">
        <f t="shared" si="10"/>
        <v>-19.87125859825246</v>
      </c>
      <c r="K30" s="27"/>
    </row>
    <row r="31" spans="1:16" ht="13.5" customHeight="1" x14ac:dyDescent="0.25">
      <c r="A31" s="6" t="s">
        <v>13</v>
      </c>
      <c r="B31" s="12">
        <f t="shared" si="8"/>
        <v>1071</v>
      </c>
      <c r="C31" s="13">
        <v>836</v>
      </c>
      <c r="D31" s="34">
        <v>158</v>
      </c>
      <c r="E31" s="13">
        <v>77</v>
      </c>
      <c r="F31" s="12">
        <f t="shared" si="9"/>
        <v>996</v>
      </c>
      <c r="G31" s="13">
        <v>0</v>
      </c>
      <c r="H31" s="34">
        <v>996</v>
      </c>
      <c r="I31" s="13">
        <v>0</v>
      </c>
      <c r="J31" s="23">
        <f t="shared" si="10"/>
        <v>-7.0028011204481766</v>
      </c>
      <c r="K31" s="27"/>
    </row>
    <row r="32" spans="1:16" ht="13.5" customHeight="1" x14ac:dyDescent="0.25">
      <c r="A32" s="6" t="s">
        <v>14</v>
      </c>
      <c r="B32" s="12">
        <f t="shared" si="8"/>
        <v>4108</v>
      </c>
      <c r="C32" s="13">
        <v>139</v>
      </c>
      <c r="D32" s="34">
        <v>3116</v>
      </c>
      <c r="E32" s="13">
        <v>853</v>
      </c>
      <c r="F32" s="12">
        <f t="shared" si="9"/>
        <v>4741</v>
      </c>
      <c r="G32" s="13">
        <v>116</v>
      </c>
      <c r="H32" s="34">
        <v>4177</v>
      </c>
      <c r="I32" s="13">
        <v>448</v>
      </c>
      <c r="J32" s="23">
        <f>((F32/B32)-1)*100</f>
        <v>15.408958130477114</v>
      </c>
      <c r="K32" s="27"/>
      <c r="L32" s="32"/>
      <c r="M32" s="33"/>
      <c r="N32" s="33"/>
      <c r="O32" s="33"/>
      <c r="P32" s="33"/>
    </row>
    <row r="33" spans="1:12" ht="13.5" customHeight="1" x14ac:dyDescent="0.25">
      <c r="A33" s="19" t="s">
        <v>15</v>
      </c>
      <c r="B33" s="12">
        <f t="shared" si="8"/>
        <v>251</v>
      </c>
      <c r="C33" s="13">
        <v>0</v>
      </c>
      <c r="D33" s="13">
        <v>251</v>
      </c>
      <c r="E33" s="13">
        <v>0</v>
      </c>
      <c r="F33" s="12">
        <f t="shared" si="9"/>
        <v>63</v>
      </c>
      <c r="G33" s="13">
        <v>0</v>
      </c>
      <c r="H33" s="34">
        <v>0</v>
      </c>
      <c r="I33" s="34">
        <v>63</v>
      </c>
      <c r="J33" s="23">
        <f>((F33/B33)-1)*100</f>
        <v>-74.900398406374507</v>
      </c>
      <c r="K33" s="27"/>
      <c r="L33" s="7"/>
    </row>
    <row r="34" spans="1:12" ht="13.5" customHeight="1" x14ac:dyDescent="0.25">
      <c r="A34" s="6" t="s">
        <v>16</v>
      </c>
      <c r="B34" s="12">
        <f t="shared" si="8"/>
        <v>4193</v>
      </c>
      <c r="C34" s="13">
        <v>0</v>
      </c>
      <c r="D34" s="34">
        <v>4193</v>
      </c>
      <c r="E34" s="13">
        <v>0</v>
      </c>
      <c r="F34" s="12">
        <f t="shared" si="9"/>
        <v>1592</v>
      </c>
      <c r="G34" s="13">
        <v>0</v>
      </c>
      <c r="H34" s="34">
        <v>1592</v>
      </c>
      <c r="I34" s="13">
        <v>0</v>
      </c>
      <c r="J34" s="23">
        <f t="shared" si="10"/>
        <v>-62.031958025280233</v>
      </c>
      <c r="K34" s="27"/>
      <c r="L34" s="7"/>
    </row>
    <row r="35" spans="1:12" ht="13.5" customHeight="1" x14ac:dyDescent="0.25">
      <c r="A35" s="6" t="s">
        <v>17</v>
      </c>
      <c r="B35" s="12">
        <f t="shared" si="8"/>
        <v>725</v>
      </c>
      <c r="C35" s="13">
        <v>224</v>
      </c>
      <c r="D35" s="34">
        <v>150</v>
      </c>
      <c r="E35" s="13">
        <v>351</v>
      </c>
      <c r="F35" s="12">
        <f t="shared" si="9"/>
        <v>406</v>
      </c>
      <c r="G35" s="13">
        <v>185</v>
      </c>
      <c r="H35" s="34">
        <v>174</v>
      </c>
      <c r="I35" s="34">
        <v>47</v>
      </c>
      <c r="J35" s="23">
        <f t="shared" si="10"/>
        <v>-43.999999999999993</v>
      </c>
      <c r="K35" s="27"/>
      <c r="L35" s="7"/>
    </row>
    <row r="36" spans="1:12" ht="13.5" customHeight="1" x14ac:dyDescent="0.25">
      <c r="A36" s="6" t="s">
        <v>18</v>
      </c>
      <c r="B36" s="12">
        <f t="shared" si="8"/>
        <v>9592</v>
      </c>
      <c r="C36" s="13">
        <v>675</v>
      </c>
      <c r="D36" s="34">
        <v>8517</v>
      </c>
      <c r="E36" s="13">
        <v>400</v>
      </c>
      <c r="F36" s="12">
        <f t="shared" si="9"/>
        <v>12356</v>
      </c>
      <c r="G36" s="13">
        <v>4944</v>
      </c>
      <c r="H36" s="34">
        <v>1814</v>
      </c>
      <c r="I36" s="34">
        <v>5598</v>
      </c>
      <c r="J36" s="23">
        <f t="shared" si="10"/>
        <v>28.815679733110922</v>
      </c>
      <c r="K36" s="41"/>
      <c r="L36" s="7"/>
    </row>
    <row r="37" spans="1:12" ht="13.5" customHeight="1" x14ac:dyDescent="0.25">
      <c r="A37" s="6" t="s">
        <v>30</v>
      </c>
      <c r="B37" s="12">
        <f t="shared" si="8"/>
        <v>31757</v>
      </c>
      <c r="C37" s="13">
        <v>8984</v>
      </c>
      <c r="D37" s="34">
        <v>18342</v>
      </c>
      <c r="E37" s="13">
        <v>4431</v>
      </c>
      <c r="F37" s="12">
        <f t="shared" si="9"/>
        <v>13937</v>
      </c>
      <c r="G37" s="13">
        <v>621</v>
      </c>
      <c r="H37" s="34">
        <v>12140</v>
      </c>
      <c r="I37" s="34">
        <v>1176</v>
      </c>
      <c r="J37" s="23">
        <f t="shared" si="10"/>
        <v>-56.11361274679598</v>
      </c>
      <c r="K37" s="27"/>
      <c r="L37" s="7"/>
    </row>
    <row r="38" spans="1:12" ht="15" customHeight="1" x14ac:dyDescent="0.25">
      <c r="A38" s="5" t="s">
        <v>20</v>
      </c>
      <c r="B38" s="36">
        <f>SUM(B39:B50)</f>
        <v>32180</v>
      </c>
      <c r="C38" s="12">
        <f t="shared" ref="C38:E38" si="11">SUM(C39:C50)</f>
        <v>12711</v>
      </c>
      <c r="D38" s="12">
        <f t="shared" si="11"/>
        <v>16768</v>
      </c>
      <c r="E38" s="12">
        <f t="shared" si="11"/>
        <v>2701</v>
      </c>
      <c r="F38" s="12">
        <f>SUM(F39:F50)</f>
        <v>15522</v>
      </c>
      <c r="G38" s="12">
        <f>SUM(G39:G50)</f>
        <v>1149</v>
      </c>
      <c r="H38" s="12">
        <f>SUM(H39:H50)</f>
        <v>11072</v>
      </c>
      <c r="I38" s="12">
        <f>SUM(I39:I50)</f>
        <v>3301</v>
      </c>
      <c r="J38" s="23">
        <f>((F38/B38)-1)*100</f>
        <v>-51.765071472964571</v>
      </c>
      <c r="K38" s="27"/>
      <c r="L38" s="7"/>
    </row>
    <row r="39" spans="1:12" ht="14.25" customHeight="1" x14ac:dyDescent="0.25">
      <c r="A39" s="6" t="s">
        <v>9</v>
      </c>
      <c r="B39" s="36">
        <f>+C39+D39+E39</f>
        <v>4221</v>
      </c>
      <c r="C39" s="13">
        <v>1103</v>
      </c>
      <c r="D39" s="34">
        <v>2552</v>
      </c>
      <c r="E39" s="13">
        <v>566</v>
      </c>
      <c r="F39" s="12">
        <f>+G39+H39+I39</f>
        <v>2320</v>
      </c>
      <c r="G39" s="13">
        <v>857</v>
      </c>
      <c r="H39" s="34">
        <v>988</v>
      </c>
      <c r="I39" s="13">
        <v>475</v>
      </c>
      <c r="J39" s="23">
        <f>((F39/B39)-1)*100</f>
        <v>-45.036721156124138</v>
      </c>
      <c r="K39" s="27"/>
      <c r="L39" s="7"/>
    </row>
    <row r="40" spans="1:12" ht="14.25" customHeight="1" x14ac:dyDescent="0.25">
      <c r="A40" s="6" t="s">
        <v>10</v>
      </c>
      <c r="B40" s="36">
        <f t="shared" ref="B40:B50" si="12">+C40+D40+E40</f>
        <v>45</v>
      </c>
      <c r="C40" s="13">
        <v>0</v>
      </c>
      <c r="D40" s="13">
        <v>0</v>
      </c>
      <c r="E40" s="13">
        <v>45</v>
      </c>
      <c r="F40" s="12">
        <f t="shared" ref="F40:F50" si="13">+G40+H40+I40</f>
        <v>0</v>
      </c>
      <c r="G40" s="13">
        <v>0</v>
      </c>
      <c r="H40" s="34">
        <v>0</v>
      </c>
      <c r="I40" s="13">
        <v>0</v>
      </c>
      <c r="J40" s="23">
        <f t="shared" si="10"/>
        <v>-100</v>
      </c>
      <c r="K40" s="27"/>
      <c r="L40" s="7"/>
    </row>
    <row r="41" spans="1:12" ht="14.25" customHeight="1" x14ac:dyDescent="0.25">
      <c r="A41" s="6" t="s">
        <v>29</v>
      </c>
      <c r="B41" s="12">
        <f t="shared" si="12"/>
        <v>11945</v>
      </c>
      <c r="C41" s="13">
        <v>4180</v>
      </c>
      <c r="D41" s="13">
        <v>6562</v>
      </c>
      <c r="E41" s="13">
        <v>1203</v>
      </c>
      <c r="F41" s="12">
        <f>+G41+H41+I41</f>
        <v>9497</v>
      </c>
      <c r="G41" s="13">
        <v>134</v>
      </c>
      <c r="H41" s="34">
        <v>8943</v>
      </c>
      <c r="I41" s="13">
        <v>420</v>
      </c>
      <c r="J41" s="23">
        <f t="shared" si="10"/>
        <v>-20.49393051485977</v>
      </c>
      <c r="K41" s="27"/>
      <c r="L41" s="7"/>
    </row>
    <row r="42" spans="1:12" ht="14.25" customHeight="1" x14ac:dyDescent="0.25">
      <c r="A42" s="6" t="s">
        <v>43</v>
      </c>
      <c r="B42" s="12">
        <f t="shared" si="12"/>
        <v>6775</v>
      </c>
      <c r="C42" s="13">
        <v>5113</v>
      </c>
      <c r="D42" s="13">
        <v>1522</v>
      </c>
      <c r="E42" s="13">
        <v>140</v>
      </c>
      <c r="F42" s="12">
        <f t="shared" si="13"/>
        <v>1902</v>
      </c>
      <c r="G42" s="13">
        <v>61</v>
      </c>
      <c r="H42" s="34">
        <v>216</v>
      </c>
      <c r="I42" s="13">
        <v>1625</v>
      </c>
      <c r="J42" s="23">
        <f t="shared" si="10"/>
        <v>-71.926199261992622</v>
      </c>
      <c r="K42" s="27"/>
      <c r="L42" s="7"/>
    </row>
    <row r="43" spans="1:12" ht="14.25" customHeight="1" x14ac:dyDescent="0.25">
      <c r="A43" s="6" t="s">
        <v>11</v>
      </c>
      <c r="B43" s="12">
        <f t="shared" si="12"/>
        <v>104</v>
      </c>
      <c r="C43" s="13">
        <v>0</v>
      </c>
      <c r="D43" s="13">
        <v>0</v>
      </c>
      <c r="E43" s="13">
        <v>104</v>
      </c>
      <c r="F43" s="12">
        <f t="shared" si="13"/>
        <v>0</v>
      </c>
      <c r="G43" s="13">
        <v>0</v>
      </c>
      <c r="H43" s="34">
        <v>0</v>
      </c>
      <c r="I43" s="13">
        <v>0</v>
      </c>
      <c r="J43" s="23">
        <f>((F43/B43)-1)*100</f>
        <v>-100</v>
      </c>
      <c r="K43" s="27"/>
      <c r="L43" s="7"/>
    </row>
    <row r="44" spans="1:12" ht="14.25" customHeight="1" x14ac:dyDescent="0.25">
      <c r="A44" s="6" t="s">
        <v>12</v>
      </c>
      <c r="B44" s="12">
        <f t="shared" si="12"/>
        <v>4789</v>
      </c>
      <c r="C44" s="13">
        <v>171</v>
      </c>
      <c r="D44" s="13">
        <v>4618</v>
      </c>
      <c r="E44" s="13">
        <v>0</v>
      </c>
      <c r="F44" s="12">
        <f t="shared" si="13"/>
        <v>1364</v>
      </c>
      <c r="G44" s="13">
        <v>0</v>
      </c>
      <c r="H44" s="34">
        <v>600</v>
      </c>
      <c r="I44" s="13">
        <v>764</v>
      </c>
      <c r="J44" s="23">
        <f t="shared" si="10"/>
        <v>-71.518062225934429</v>
      </c>
      <c r="K44" s="27"/>
      <c r="L44" s="7"/>
    </row>
    <row r="45" spans="1:12" ht="14.25" customHeight="1" x14ac:dyDescent="0.25">
      <c r="A45" s="6" t="s">
        <v>14</v>
      </c>
      <c r="B45" s="12">
        <f t="shared" si="12"/>
        <v>75</v>
      </c>
      <c r="C45" s="13">
        <v>0</v>
      </c>
      <c r="D45" s="13">
        <v>75</v>
      </c>
      <c r="E45" s="13">
        <v>0</v>
      </c>
      <c r="F45" s="12">
        <f t="shared" si="13"/>
        <v>259</v>
      </c>
      <c r="G45" s="13">
        <v>0</v>
      </c>
      <c r="H45" s="34">
        <v>259</v>
      </c>
      <c r="I45" s="13">
        <v>0</v>
      </c>
      <c r="J45" s="23">
        <f t="shared" si="10"/>
        <v>245.33333333333331</v>
      </c>
      <c r="K45" s="41"/>
      <c r="L45" s="7"/>
    </row>
    <row r="46" spans="1:12" ht="14.25" customHeight="1" x14ac:dyDescent="0.25">
      <c r="A46" s="6" t="s">
        <v>15</v>
      </c>
      <c r="B46" s="12">
        <f>+C46+D46+E46</f>
        <v>882</v>
      </c>
      <c r="C46" s="13">
        <v>882</v>
      </c>
      <c r="D46" s="13">
        <v>0</v>
      </c>
      <c r="E46" s="13">
        <v>0</v>
      </c>
      <c r="F46" s="12">
        <v>0</v>
      </c>
      <c r="G46" s="13">
        <v>0</v>
      </c>
      <c r="H46" s="34">
        <v>0</v>
      </c>
      <c r="I46" s="13">
        <v>0</v>
      </c>
      <c r="J46" s="23">
        <f t="shared" si="10"/>
        <v>-100</v>
      </c>
      <c r="K46" s="27"/>
      <c r="L46" s="7"/>
    </row>
    <row r="47" spans="1:12" ht="14.25" customHeight="1" x14ac:dyDescent="0.25">
      <c r="A47" s="6" t="s">
        <v>16</v>
      </c>
      <c r="B47" s="12">
        <f t="shared" si="12"/>
        <v>1279</v>
      </c>
      <c r="C47" s="13">
        <v>0</v>
      </c>
      <c r="D47" s="13">
        <v>1279</v>
      </c>
      <c r="E47" s="13">
        <v>0</v>
      </c>
      <c r="F47" s="12">
        <f t="shared" si="13"/>
        <v>0</v>
      </c>
      <c r="G47" s="13">
        <v>0</v>
      </c>
      <c r="H47" s="34">
        <v>0</v>
      </c>
      <c r="I47" s="13">
        <v>0</v>
      </c>
      <c r="J47" s="23">
        <f t="shared" si="10"/>
        <v>-100</v>
      </c>
      <c r="K47" s="27"/>
      <c r="L47" s="7"/>
    </row>
    <row r="48" spans="1:12" ht="14.25" customHeight="1" x14ac:dyDescent="0.25">
      <c r="A48" s="6" t="s">
        <v>17</v>
      </c>
      <c r="B48" s="12">
        <f t="shared" si="12"/>
        <v>547</v>
      </c>
      <c r="C48" s="13">
        <v>312</v>
      </c>
      <c r="D48" s="13">
        <v>140</v>
      </c>
      <c r="E48" s="13">
        <v>95</v>
      </c>
      <c r="F48" s="12">
        <f t="shared" si="13"/>
        <v>48</v>
      </c>
      <c r="G48" s="13">
        <v>45</v>
      </c>
      <c r="H48" s="34">
        <v>3</v>
      </c>
      <c r="I48" s="13">
        <v>0</v>
      </c>
      <c r="J48" s="23">
        <f>((F48/B48)-1)*100</f>
        <v>-91.224862888482633</v>
      </c>
      <c r="K48" s="27"/>
      <c r="L48" s="7"/>
    </row>
    <row r="49" spans="1:13" ht="14.25" customHeight="1" x14ac:dyDescent="0.25">
      <c r="A49" s="6" t="s">
        <v>18</v>
      </c>
      <c r="B49" s="12">
        <f t="shared" si="12"/>
        <v>184</v>
      </c>
      <c r="C49" s="13">
        <v>0</v>
      </c>
      <c r="D49" s="13">
        <v>0</v>
      </c>
      <c r="E49" s="13">
        <v>184</v>
      </c>
      <c r="F49" s="12">
        <f t="shared" si="13"/>
        <v>129</v>
      </c>
      <c r="G49" s="13">
        <v>52</v>
      </c>
      <c r="H49" s="34">
        <v>60</v>
      </c>
      <c r="I49" s="13">
        <v>17</v>
      </c>
      <c r="J49" s="23">
        <f t="shared" si="10"/>
        <v>-29.891304347826086</v>
      </c>
      <c r="K49" s="27"/>
      <c r="L49" s="7"/>
    </row>
    <row r="50" spans="1:13" ht="14.25" customHeight="1" x14ac:dyDescent="0.25">
      <c r="A50" s="6" t="s">
        <v>30</v>
      </c>
      <c r="B50" s="12">
        <f t="shared" si="12"/>
        <v>1334</v>
      </c>
      <c r="C50" s="13">
        <v>950</v>
      </c>
      <c r="D50" s="13">
        <v>20</v>
      </c>
      <c r="E50" s="13">
        <v>364</v>
      </c>
      <c r="F50" s="12">
        <f t="shared" si="13"/>
        <v>3</v>
      </c>
      <c r="G50" s="13">
        <v>0</v>
      </c>
      <c r="H50" s="34">
        <v>3</v>
      </c>
      <c r="I50" s="13">
        <v>0</v>
      </c>
      <c r="J50" s="23">
        <f t="shared" si="10"/>
        <v>-99.775112443778113</v>
      </c>
      <c r="K50" s="27"/>
      <c r="L50" s="7"/>
    </row>
    <row r="51" spans="1:13" ht="15" customHeight="1" x14ac:dyDescent="0.25">
      <c r="A51" s="4" t="s">
        <v>21</v>
      </c>
      <c r="B51" s="12">
        <f t="shared" ref="B51:I51" si="14">B52+B62</f>
        <v>118227</v>
      </c>
      <c r="C51" s="12">
        <f t="shared" si="14"/>
        <v>54375</v>
      </c>
      <c r="D51" s="12">
        <f t="shared" si="14"/>
        <v>57846</v>
      </c>
      <c r="E51" s="12">
        <f>E52+E62</f>
        <v>6006</v>
      </c>
      <c r="F51" s="12">
        <f>F52+F62</f>
        <v>78417</v>
      </c>
      <c r="G51" s="12">
        <f t="shared" si="14"/>
        <v>31764</v>
      </c>
      <c r="H51" s="12">
        <f t="shared" si="14"/>
        <v>41013</v>
      </c>
      <c r="I51" s="12">
        <f t="shared" si="14"/>
        <v>5640</v>
      </c>
      <c r="J51" s="23">
        <f>((F51/B51)-1)*100</f>
        <v>-33.672511355274167</v>
      </c>
      <c r="K51" s="27"/>
      <c r="L51" s="7"/>
    </row>
    <row r="52" spans="1:13" ht="15" customHeight="1" x14ac:dyDescent="0.25">
      <c r="A52" s="5" t="s">
        <v>22</v>
      </c>
      <c r="B52" s="36">
        <f t="shared" ref="B52:E52" si="15">SUM(B53:B61)</f>
        <v>47480</v>
      </c>
      <c r="C52" s="12">
        <f t="shared" si="15"/>
        <v>23979</v>
      </c>
      <c r="D52" s="12">
        <f t="shared" si="15"/>
        <v>17495</v>
      </c>
      <c r="E52" s="12">
        <f t="shared" si="15"/>
        <v>6006</v>
      </c>
      <c r="F52" s="12">
        <f>SUM(F53:F61)</f>
        <v>30221</v>
      </c>
      <c r="G52" s="12">
        <f>SUM(G53:G61)</f>
        <v>11601</v>
      </c>
      <c r="H52" s="12">
        <f>SUM(H53:H61)</f>
        <v>17596</v>
      </c>
      <c r="I52" s="12">
        <f>SUM(I53:I61)</f>
        <v>1024</v>
      </c>
      <c r="J52" s="23">
        <f t="shared" si="10"/>
        <v>-36.350042122999163</v>
      </c>
      <c r="K52" s="27"/>
      <c r="L52" s="7"/>
    </row>
    <row r="53" spans="1:13" ht="13.5" customHeight="1" x14ac:dyDescent="0.25">
      <c r="A53" s="6" t="s">
        <v>9</v>
      </c>
      <c r="B53" s="12">
        <f>+C53+D53+E53</f>
        <v>27829</v>
      </c>
      <c r="C53" s="13">
        <v>17491</v>
      </c>
      <c r="D53" s="13">
        <v>8870</v>
      </c>
      <c r="E53" s="13">
        <v>1468</v>
      </c>
      <c r="F53" s="12">
        <f>+G53+H53+I53</f>
        <v>15662</v>
      </c>
      <c r="G53" s="13">
        <v>11500</v>
      </c>
      <c r="H53" s="13">
        <v>3726</v>
      </c>
      <c r="I53" s="13">
        <v>436</v>
      </c>
      <c r="J53" s="23">
        <f>((F53/B53)-1)*100</f>
        <v>-43.720579251859569</v>
      </c>
      <c r="K53" s="27"/>
      <c r="L53" s="7"/>
    </row>
    <row r="54" spans="1:13" ht="13.5" customHeight="1" x14ac:dyDescent="0.25">
      <c r="A54" s="6" t="s">
        <v>10</v>
      </c>
      <c r="B54" s="12">
        <f t="shared" ref="B54:B61" si="16">+C54+D54+E54</f>
        <v>2407</v>
      </c>
      <c r="C54" s="13">
        <v>1667</v>
      </c>
      <c r="D54" s="13">
        <v>708</v>
      </c>
      <c r="E54" s="13">
        <v>32</v>
      </c>
      <c r="F54" s="36">
        <f>+G54+H54+I54</f>
        <v>621</v>
      </c>
      <c r="G54" s="13">
        <v>101</v>
      </c>
      <c r="H54" s="13">
        <v>485</v>
      </c>
      <c r="I54" s="13">
        <v>35</v>
      </c>
      <c r="J54" s="23">
        <f t="shared" si="10"/>
        <v>-74.200249272953883</v>
      </c>
      <c r="K54" s="27"/>
      <c r="L54" s="7"/>
    </row>
    <row r="55" spans="1:13" ht="13.5" customHeight="1" x14ac:dyDescent="0.25">
      <c r="A55" s="6" t="s">
        <v>29</v>
      </c>
      <c r="B55" s="12">
        <f t="shared" si="16"/>
        <v>5174</v>
      </c>
      <c r="C55" s="13">
        <v>310</v>
      </c>
      <c r="D55" s="13">
        <v>3996</v>
      </c>
      <c r="E55" s="13">
        <v>868</v>
      </c>
      <c r="F55" s="36">
        <f t="shared" ref="F55:F61" si="17">+G55+H55+I55</f>
        <v>2610</v>
      </c>
      <c r="G55" s="13">
        <v>0</v>
      </c>
      <c r="H55" s="13">
        <v>2526</v>
      </c>
      <c r="I55" s="13">
        <v>84</v>
      </c>
      <c r="J55" s="23">
        <f t="shared" si="10"/>
        <v>-49.555469655972175</v>
      </c>
      <c r="K55" s="27"/>
      <c r="L55" s="7"/>
    </row>
    <row r="56" spans="1:13" ht="13.5" customHeight="1" x14ac:dyDescent="0.25">
      <c r="A56" s="6" t="s">
        <v>43</v>
      </c>
      <c r="B56" s="12">
        <f t="shared" si="16"/>
        <v>10779</v>
      </c>
      <c r="C56" s="13">
        <v>4511</v>
      </c>
      <c r="D56" s="13">
        <v>2679</v>
      </c>
      <c r="E56" s="13">
        <v>3589</v>
      </c>
      <c r="F56" s="36">
        <f t="shared" si="17"/>
        <v>7309</v>
      </c>
      <c r="G56" s="13">
        <v>0</v>
      </c>
      <c r="H56" s="13">
        <v>6963</v>
      </c>
      <c r="I56" s="13">
        <v>346</v>
      </c>
      <c r="J56" s="23">
        <f t="shared" si="10"/>
        <v>-32.192225623898317</v>
      </c>
      <c r="K56" s="27"/>
      <c r="L56" s="7"/>
    </row>
    <row r="57" spans="1:13" ht="13.5" customHeight="1" x14ac:dyDescent="0.25">
      <c r="A57" s="6" t="s">
        <v>12</v>
      </c>
      <c r="B57" s="12">
        <f t="shared" si="16"/>
        <v>626</v>
      </c>
      <c r="C57" s="13">
        <v>0</v>
      </c>
      <c r="D57" s="13">
        <v>612</v>
      </c>
      <c r="E57" s="13">
        <v>14</v>
      </c>
      <c r="F57" s="36">
        <f t="shared" si="17"/>
        <v>0</v>
      </c>
      <c r="G57" s="13">
        <v>0</v>
      </c>
      <c r="H57" s="13">
        <v>0</v>
      </c>
      <c r="I57" s="13">
        <v>0</v>
      </c>
      <c r="J57" s="23">
        <f t="shared" si="10"/>
        <v>-100</v>
      </c>
      <c r="K57" s="27"/>
      <c r="L57" s="7"/>
    </row>
    <row r="58" spans="1:13" ht="13.5" customHeight="1" x14ac:dyDescent="0.25">
      <c r="A58" s="6" t="s">
        <v>13</v>
      </c>
      <c r="B58" s="12">
        <f t="shared" si="16"/>
        <v>35</v>
      </c>
      <c r="C58" s="13">
        <v>0</v>
      </c>
      <c r="D58" s="13">
        <v>0</v>
      </c>
      <c r="E58" s="13">
        <v>35</v>
      </c>
      <c r="F58" s="36">
        <f t="shared" si="17"/>
        <v>23</v>
      </c>
      <c r="G58" s="13">
        <v>0</v>
      </c>
      <c r="H58" s="13">
        <v>0</v>
      </c>
      <c r="I58" s="13">
        <v>23</v>
      </c>
      <c r="J58" s="23">
        <f t="shared" si="10"/>
        <v>-34.285714285714285</v>
      </c>
      <c r="K58" s="27"/>
      <c r="L58" s="7"/>
      <c r="M58" s="16"/>
    </row>
    <row r="59" spans="1:13" ht="13.5" customHeight="1" x14ac:dyDescent="0.25">
      <c r="A59" s="6" t="s">
        <v>14</v>
      </c>
      <c r="B59" s="12">
        <f t="shared" si="16"/>
        <v>242</v>
      </c>
      <c r="C59" s="13">
        <v>0</v>
      </c>
      <c r="D59" s="13">
        <v>242</v>
      </c>
      <c r="E59" s="13">
        <v>0</v>
      </c>
      <c r="F59" s="36">
        <f t="shared" si="17"/>
        <v>0</v>
      </c>
      <c r="G59" s="13">
        <v>0</v>
      </c>
      <c r="H59" s="13">
        <v>0</v>
      </c>
      <c r="I59" s="13">
        <v>0</v>
      </c>
      <c r="J59" s="23">
        <f>((F59/B59)-1)*100</f>
        <v>-100</v>
      </c>
      <c r="K59" s="27"/>
      <c r="L59" s="7"/>
    </row>
    <row r="60" spans="1:13" ht="13.5" customHeight="1" x14ac:dyDescent="0.25">
      <c r="A60" s="6" t="s">
        <v>17</v>
      </c>
      <c r="B60" s="12">
        <f t="shared" si="16"/>
        <v>0</v>
      </c>
      <c r="C60" s="13">
        <v>0</v>
      </c>
      <c r="D60" s="13">
        <v>0</v>
      </c>
      <c r="E60" s="13">
        <v>0</v>
      </c>
      <c r="F60" s="36">
        <f t="shared" si="17"/>
        <v>3996</v>
      </c>
      <c r="G60" s="13">
        <v>0</v>
      </c>
      <c r="H60" s="13">
        <v>3896</v>
      </c>
      <c r="I60" s="13">
        <v>100</v>
      </c>
      <c r="J60" s="23" t="s">
        <v>24</v>
      </c>
      <c r="K60" s="41"/>
      <c r="L60" s="7"/>
    </row>
    <row r="61" spans="1:13" ht="13.5" customHeight="1" x14ac:dyDescent="0.25">
      <c r="A61" s="6" t="s">
        <v>30</v>
      </c>
      <c r="B61" s="12">
        <f t="shared" si="16"/>
        <v>388</v>
      </c>
      <c r="C61" s="13">
        <v>0</v>
      </c>
      <c r="D61" s="13">
        <v>388</v>
      </c>
      <c r="E61" s="13">
        <v>0</v>
      </c>
      <c r="F61" s="36">
        <f t="shared" si="17"/>
        <v>0</v>
      </c>
      <c r="G61" s="13">
        <v>0</v>
      </c>
      <c r="H61" s="13">
        <v>0</v>
      </c>
      <c r="I61" s="13">
        <v>0</v>
      </c>
      <c r="J61" s="23">
        <f t="shared" si="10"/>
        <v>-100</v>
      </c>
      <c r="K61" s="27"/>
      <c r="L61" s="7"/>
    </row>
    <row r="62" spans="1:13" ht="15" customHeight="1" x14ac:dyDescent="0.25">
      <c r="A62" s="5" t="s">
        <v>23</v>
      </c>
      <c r="B62" s="12">
        <f t="shared" ref="B62:E62" si="18">SUM(B63:B72)</f>
        <v>70747</v>
      </c>
      <c r="C62" s="12">
        <f t="shared" si="18"/>
        <v>30396</v>
      </c>
      <c r="D62" s="12">
        <f t="shared" si="18"/>
        <v>40351</v>
      </c>
      <c r="E62" s="12">
        <f t="shared" si="18"/>
        <v>0</v>
      </c>
      <c r="F62" s="12">
        <f>SUM(F63:F72)</f>
        <v>48196</v>
      </c>
      <c r="G62" s="12">
        <f>SUM(G63:G72)</f>
        <v>20163</v>
      </c>
      <c r="H62" s="12">
        <f>SUM(H63:H72)</f>
        <v>23417</v>
      </c>
      <c r="I62" s="12">
        <f>SUM(I63:I72)</f>
        <v>4616</v>
      </c>
      <c r="J62" s="24">
        <f t="shared" si="10"/>
        <v>-31.875556560702222</v>
      </c>
      <c r="K62" s="27"/>
      <c r="L62" s="7"/>
    </row>
    <row r="63" spans="1:13" ht="12.75" customHeight="1" x14ac:dyDescent="0.25">
      <c r="A63" s="6" t="s">
        <v>9</v>
      </c>
      <c r="B63" s="12">
        <f>+C63+D63+E63</f>
        <v>54995</v>
      </c>
      <c r="C63" s="13">
        <v>25644</v>
      </c>
      <c r="D63" s="13">
        <v>29351</v>
      </c>
      <c r="E63" s="13">
        <v>0</v>
      </c>
      <c r="F63" s="12">
        <f>+G63+H63+I63</f>
        <v>25128</v>
      </c>
      <c r="G63" s="13">
        <v>9425</v>
      </c>
      <c r="H63" s="13">
        <v>13129</v>
      </c>
      <c r="I63" s="13">
        <v>2574</v>
      </c>
      <c r="J63" s="24">
        <f>((F63/B63)-1)*100</f>
        <v>-54.308573506682436</v>
      </c>
      <c r="K63" s="27"/>
      <c r="L63" s="7"/>
    </row>
    <row r="64" spans="1:13" ht="12.75" customHeight="1" x14ac:dyDescent="0.25">
      <c r="A64" s="6" t="s">
        <v>29</v>
      </c>
      <c r="B64" s="12">
        <f t="shared" ref="B64:B72" si="19">+C64+D64+E64</f>
        <v>0</v>
      </c>
      <c r="C64" s="13">
        <v>0</v>
      </c>
      <c r="D64" s="13">
        <v>0</v>
      </c>
      <c r="E64" s="13">
        <v>0</v>
      </c>
      <c r="F64" s="12">
        <f t="shared" ref="F64:F72" si="20">+G64+H64+I64</f>
        <v>65</v>
      </c>
      <c r="G64" s="13">
        <v>0</v>
      </c>
      <c r="H64" s="13">
        <v>65</v>
      </c>
      <c r="I64" s="13">
        <v>0</v>
      </c>
      <c r="J64" s="23" t="s">
        <v>24</v>
      </c>
      <c r="K64" s="27"/>
      <c r="L64" s="7"/>
    </row>
    <row r="65" spans="1:13" ht="12.75" customHeight="1" x14ac:dyDescent="0.25">
      <c r="A65" s="6" t="s">
        <v>43</v>
      </c>
      <c r="B65" s="12">
        <f t="shared" si="19"/>
        <v>8601</v>
      </c>
      <c r="C65" s="13">
        <v>1992</v>
      </c>
      <c r="D65" s="13">
        <v>6609</v>
      </c>
      <c r="E65" s="13">
        <v>0</v>
      </c>
      <c r="F65" s="12">
        <f t="shared" si="20"/>
        <v>12024</v>
      </c>
      <c r="G65" s="13">
        <v>9061</v>
      </c>
      <c r="H65" s="13">
        <v>1510</v>
      </c>
      <c r="I65" s="13">
        <v>1453</v>
      </c>
      <c r="J65" s="24">
        <f t="shared" si="10"/>
        <v>39.797697942099752</v>
      </c>
      <c r="K65" s="41"/>
      <c r="L65" s="7"/>
      <c r="M65" s="29"/>
    </row>
    <row r="66" spans="1:13" ht="12.75" customHeight="1" x14ac:dyDescent="0.25">
      <c r="A66" s="6" t="s">
        <v>11</v>
      </c>
      <c r="B66" s="12">
        <f t="shared" si="19"/>
        <v>600</v>
      </c>
      <c r="C66" s="13">
        <v>0</v>
      </c>
      <c r="D66" s="13">
        <v>600</v>
      </c>
      <c r="E66" s="13">
        <v>0</v>
      </c>
      <c r="F66" s="12">
        <f t="shared" si="20"/>
        <v>272</v>
      </c>
      <c r="G66" s="13">
        <v>0</v>
      </c>
      <c r="H66" s="13">
        <v>272</v>
      </c>
      <c r="I66" s="13">
        <v>0</v>
      </c>
      <c r="J66" s="24">
        <f t="shared" si="10"/>
        <v>-54.666666666666664</v>
      </c>
      <c r="K66" s="27"/>
      <c r="L66" s="7"/>
    </row>
    <row r="67" spans="1:13" ht="12.75" customHeight="1" x14ac:dyDescent="0.25">
      <c r="A67" s="6" t="s">
        <v>12</v>
      </c>
      <c r="B67" s="12">
        <f t="shared" si="19"/>
        <v>1646</v>
      </c>
      <c r="C67" s="13">
        <v>241</v>
      </c>
      <c r="D67" s="13">
        <v>1405</v>
      </c>
      <c r="E67" s="13">
        <v>0</v>
      </c>
      <c r="F67" s="12">
        <f t="shared" si="20"/>
        <v>4699</v>
      </c>
      <c r="G67" s="13">
        <v>98</v>
      </c>
      <c r="H67" s="13">
        <v>4601</v>
      </c>
      <c r="I67" s="13">
        <v>0</v>
      </c>
      <c r="J67" s="24">
        <f t="shared" si="10"/>
        <v>185.47995139732686</v>
      </c>
      <c r="K67" s="41"/>
      <c r="L67" s="7"/>
    </row>
    <row r="68" spans="1:13" ht="12.75" customHeight="1" x14ac:dyDescent="0.25">
      <c r="A68" s="6" t="s">
        <v>13</v>
      </c>
      <c r="B68" s="12">
        <f t="shared" si="19"/>
        <v>2195</v>
      </c>
      <c r="C68" s="13">
        <v>2195</v>
      </c>
      <c r="D68" s="13">
        <v>0</v>
      </c>
      <c r="E68" s="13">
        <v>0</v>
      </c>
      <c r="F68" s="12">
        <f t="shared" si="20"/>
        <v>0</v>
      </c>
      <c r="G68" s="13">
        <v>0</v>
      </c>
      <c r="H68" s="13">
        <v>0</v>
      </c>
      <c r="I68" s="13">
        <v>0</v>
      </c>
      <c r="J68" s="24">
        <f t="shared" si="10"/>
        <v>-100</v>
      </c>
      <c r="K68" s="27"/>
      <c r="L68" s="7"/>
    </row>
    <row r="69" spans="1:13" ht="12.75" customHeight="1" x14ac:dyDescent="0.25">
      <c r="A69" s="6" t="s">
        <v>14</v>
      </c>
      <c r="B69" s="12">
        <f t="shared" si="19"/>
        <v>459</v>
      </c>
      <c r="C69" s="13">
        <v>324</v>
      </c>
      <c r="D69" s="13">
        <v>135</v>
      </c>
      <c r="E69" s="13">
        <v>0</v>
      </c>
      <c r="F69" s="12">
        <f t="shared" si="20"/>
        <v>1036</v>
      </c>
      <c r="G69" s="13">
        <v>957</v>
      </c>
      <c r="H69" s="13">
        <v>29</v>
      </c>
      <c r="I69" s="13">
        <v>50</v>
      </c>
      <c r="J69" s="24">
        <f t="shared" si="10"/>
        <v>125.70806100217867</v>
      </c>
      <c r="K69" s="41"/>
      <c r="L69" s="7"/>
    </row>
    <row r="70" spans="1:13" ht="12.75" customHeight="1" x14ac:dyDescent="0.25">
      <c r="A70" s="6" t="s">
        <v>17</v>
      </c>
      <c r="B70" s="12">
        <f t="shared" si="19"/>
        <v>210</v>
      </c>
      <c r="C70" s="13">
        <v>0</v>
      </c>
      <c r="D70" s="38">
        <v>210</v>
      </c>
      <c r="E70" s="13">
        <v>0</v>
      </c>
      <c r="F70" s="12">
        <f t="shared" si="20"/>
        <v>518</v>
      </c>
      <c r="G70" s="13">
        <v>184</v>
      </c>
      <c r="H70" s="13">
        <v>334</v>
      </c>
      <c r="I70" s="13">
        <v>0</v>
      </c>
      <c r="J70" s="24">
        <f t="shared" si="10"/>
        <v>146.66666666666669</v>
      </c>
      <c r="K70" s="27"/>
      <c r="L70" s="7"/>
    </row>
    <row r="71" spans="1:13" ht="12.75" customHeight="1" x14ac:dyDescent="0.25">
      <c r="A71" s="6" t="s">
        <v>18</v>
      </c>
      <c r="B71" s="12">
        <f t="shared" si="19"/>
        <v>1288</v>
      </c>
      <c r="C71" s="13">
        <v>0</v>
      </c>
      <c r="D71" s="13">
        <v>1288</v>
      </c>
      <c r="E71" s="13">
        <v>0</v>
      </c>
      <c r="F71" s="12">
        <f t="shared" si="20"/>
        <v>615</v>
      </c>
      <c r="G71" s="13">
        <v>186</v>
      </c>
      <c r="H71" s="13">
        <v>0</v>
      </c>
      <c r="I71" s="13">
        <v>429</v>
      </c>
      <c r="J71" s="24">
        <f t="shared" si="10"/>
        <v>-52.251552795031053</v>
      </c>
      <c r="K71" s="27"/>
      <c r="L71" s="7"/>
    </row>
    <row r="72" spans="1:13" ht="12.75" customHeight="1" x14ac:dyDescent="0.25">
      <c r="A72" s="9" t="s">
        <v>30</v>
      </c>
      <c r="B72" s="31">
        <f t="shared" si="19"/>
        <v>753</v>
      </c>
      <c r="C72" s="15">
        <v>0</v>
      </c>
      <c r="D72" s="15">
        <v>753</v>
      </c>
      <c r="E72" s="15">
        <v>0</v>
      </c>
      <c r="F72" s="31">
        <f t="shared" si="20"/>
        <v>3839</v>
      </c>
      <c r="G72" s="15">
        <v>252</v>
      </c>
      <c r="H72" s="15">
        <v>3477</v>
      </c>
      <c r="I72" s="15">
        <v>110</v>
      </c>
      <c r="J72" s="25">
        <f t="shared" si="10"/>
        <v>409.82735723771577</v>
      </c>
      <c r="K72" s="41"/>
      <c r="L72" s="7"/>
    </row>
    <row r="73" spans="1:13" ht="18.75" customHeight="1" x14ac:dyDescent="0.25">
      <c r="A73" s="18" t="s">
        <v>31</v>
      </c>
      <c r="D73" s="10"/>
      <c r="E73" s="7"/>
      <c r="K73" s="7"/>
      <c r="L73" s="7"/>
    </row>
    <row r="74" spans="1:13" ht="14.45" customHeight="1" x14ac:dyDescent="0.25">
      <c r="A74" s="21" t="s">
        <v>25</v>
      </c>
      <c r="D74" s="10"/>
      <c r="E74" s="7"/>
      <c r="K74" s="7"/>
      <c r="L74" s="7"/>
    </row>
    <row r="75" spans="1:13" ht="14.45" customHeight="1" x14ac:dyDescent="0.25">
      <c r="A75" s="21" t="s">
        <v>26</v>
      </c>
      <c r="K75" s="7"/>
      <c r="L75" s="7"/>
    </row>
    <row r="76" spans="1:13" ht="14.45" customHeight="1" x14ac:dyDescent="0.25">
      <c r="A76" s="21" t="s">
        <v>35</v>
      </c>
      <c r="K76" s="7"/>
      <c r="L76" s="7"/>
    </row>
    <row r="77" spans="1:13" ht="14.45" customHeight="1" x14ac:dyDescent="0.25">
      <c r="A77" s="21" t="s">
        <v>32</v>
      </c>
      <c r="K77" s="7"/>
      <c r="L77" s="7"/>
    </row>
    <row r="78" spans="1:13" ht="14.45" customHeight="1" x14ac:dyDescent="0.25">
      <c r="A78" s="21" t="s">
        <v>33</v>
      </c>
      <c r="K78" s="7"/>
      <c r="L78" s="7"/>
    </row>
    <row r="79" spans="1:13" ht="14.45" customHeight="1" x14ac:dyDescent="0.25">
      <c r="A79" s="21" t="s">
        <v>34</v>
      </c>
      <c r="K79" s="7"/>
      <c r="L79" s="7"/>
    </row>
    <row r="80" spans="1:13" ht="14.45" customHeight="1" x14ac:dyDescent="0.25">
      <c r="A80" s="21" t="s">
        <v>27</v>
      </c>
      <c r="K80" s="7"/>
      <c r="L80" s="7"/>
    </row>
    <row r="81" spans="1:12" ht="14.45" customHeight="1" x14ac:dyDescent="0.25">
      <c r="A81" s="20" t="s">
        <v>28</v>
      </c>
      <c r="K81" s="7"/>
      <c r="L81" s="7"/>
    </row>
    <row r="82" spans="1:12" x14ac:dyDescent="0.25">
      <c r="K82" s="7"/>
      <c r="L82" s="7"/>
    </row>
    <row r="83" spans="1:12" x14ac:dyDescent="0.25">
      <c r="K83" s="7"/>
      <c r="L83" s="7"/>
    </row>
  </sheetData>
  <mergeCells count="13">
    <mergeCell ref="A1:J1"/>
    <mergeCell ref="A2:J2"/>
    <mergeCell ref="A3:J3"/>
    <mergeCell ref="A4:J4"/>
    <mergeCell ref="A5:J5"/>
    <mergeCell ref="J6:J8"/>
    <mergeCell ref="C8:E8"/>
    <mergeCell ref="G8:I8"/>
    <mergeCell ref="A6:A8"/>
    <mergeCell ref="B6:B8"/>
    <mergeCell ref="C6:E6"/>
    <mergeCell ref="F6:F8"/>
    <mergeCell ref="G6:I6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ignoredErrors>
    <ignoredError sqref="B62 B38 F38 F6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 </vt:lpstr>
      <vt:lpstr>'Cuadro 1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FRANKLIN SANTANA</cp:lastModifiedBy>
  <cp:lastPrinted>2025-10-17T18:06:33Z</cp:lastPrinted>
  <dcterms:created xsi:type="dcterms:W3CDTF">2025-07-31T16:37:41Z</dcterms:created>
  <dcterms:modified xsi:type="dcterms:W3CDTF">2025-10-20T15:21:44Z</dcterms:modified>
</cp:coreProperties>
</file>